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5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/>
</workbook>
</file>

<file path=xl/sharedStrings.xml><?xml version="1.0" encoding="utf-8"?>
<sst xmlns="http://schemas.openxmlformats.org/spreadsheetml/2006/main" count="319" uniqueCount="186">
  <si>
    <t>ФОРМА РІЧНОГО ПЛАНУ</t>
  </si>
  <si>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</si>
  <si>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</si>
  <si>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</si>
  <si>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</si>
  <si>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</si>
  <si>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22110000-4</t>
  </si>
  <si>
    <t>Друковані книги</t>
  </si>
  <si>
    <t>2210</t>
  </si>
  <si>
    <t>UAH</t>
  </si>
  <si>
    <t>Закупівля без використання електронної системи</t>
  </si>
  <si>
    <t>№12449/7/99-00-10-04-02-07 від 31.05.2021</t>
  </si>
  <si>
    <t>Державний бюджет України</t>
  </si>
  <si>
    <t>38550000-5</t>
  </si>
  <si>
    <t>Лічильники (Лічильники електроенергії)</t>
  </si>
  <si>
    <t>50730000-1</t>
  </si>
  <si>
    <t>Послуги з ремонту і технічного обслуговування охолоджувальних установок (кондиціонерів)</t>
  </si>
  <si>
    <t>2240</t>
  </si>
  <si>
    <t>Відкриті торги</t>
  </si>
  <si>
    <t>№ 13800/7/99-00-10-04-02-07 від 15.06.2021</t>
  </si>
  <si>
    <t>51110000-6</t>
  </si>
  <si>
    <t>Послуги зі встановлення електричного обладнання (Послуги зі встановлення електричного контрольного обладнання)</t>
  </si>
  <si>
    <t>Спрощені/Допорогові закупівлі</t>
  </si>
  <si>
    <t>48730000-4</t>
  </si>
  <si>
    <t>Пакети програмного забезпечення для забезпечення безпеки</t>
  </si>
  <si>
    <t>№ 14026/7/99-00-10-04-02-07 від 17.06.2021</t>
  </si>
  <si>
    <t>30190000-7</t>
  </si>
  <si>
    <t>Офісне устаткування та приладдя різне (папір для друку формату А4)</t>
  </si>
  <si>
    <t>Закупівля через центральну закупівельну організацію (ЦЗО)</t>
  </si>
  <si>
    <t>№8300/7/99-00-10-04-02-07 від 06.04.2021</t>
  </si>
  <si>
    <t>90510000-5</t>
  </si>
  <si>
    <t>Утилізація/видалення сміття та поводження зі сміттям</t>
  </si>
  <si>
    <t>Переговорна процедура</t>
  </si>
  <si>
    <t>№ 1736/7/99-00-10-04-02-07 від 20.01.2021</t>
  </si>
  <si>
    <t>22200000-2</t>
  </si>
  <si>
    <t>Газети, періодичні спеціалізовані та інші періодичні видання і журнали</t>
  </si>
  <si>
    <t>№ 11104/7/99-00-10-04-01-07 від 17.05.2021</t>
  </si>
  <si>
    <t>79410000-1</t>
  </si>
  <si>
    <t>Консультаційні послуги з питань підприємницької діяльності та управління (Визначення ринкової вартості приміщень адмінбудівель)</t>
  </si>
  <si>
    <t>№ 6194/7/99-00-10-04-02-07 від 11.03.2021</t>
  </si>
  <si>
    <t>70220000-9</t>
  </si>
  <si>
    <t>Послуги з надання в оренду чи лізингу нежитлової нерухомості</t>
  </si>
  <si>
    <t>50310000-1</t>
  </si>
  <si>
    <t>Технічне обслуговування і ремонт офісної техніки (послуги із заправки та регенерації картриджів)</t>
  </si>
  <si>
    <t>№ 5716/7/99-00-10-04-02-07 від 04.03.2021</t>
  </si>
  <si>
    <t>09320000-8</t>
  </si>
  <si>
    <t>Пара, гаряча вода та пов’язана продукція (Централізоване опалення)</t>
  </si>
  <si>
    <t>2271</t>
  </si>
  <si>
    <t>Переговорна процедура (скорочена)</t>
  </si>
  <si>
    <t>72410000-7</t>
  </si>
  <si>
    <t>Послуги провайдерів (послуг з надання захищеного доступу до мережі Інтернет за адресою:м. Ужгород, вул. Августина Волошина, 52)</t>
  </si>
  <si>
    <t>№ 5311/7/99-00-10-04-01 від 01.03.2021</t>
  </si>
  <si>
    <t>Послуги провайдерів (послуги з надання захищеного доступу до мережі Інтернет (ADSL))</t>
  </si>
  <si>
    <t>№ 8300/7/99-00-10-04-02-07 від 06.04.2021</t>
  </si>
  <si>
    <t>65310000-9</t>
  </si>
  <si>
    <t>Розподіл електричної енергії (послуги із забезпечення перетікань реактивної електричної енергії)</t>
  </si>
  <si>
    <t>2273</t>
  </si>
  <si>
    <t>09310000-5</t>
  </si>
  <si>
    <t>Електрична енергія</t>
  </si>
  <si>
    <t>09120000-6</t>
  </si>
  <si>
    <t>Газове паливо</t>
  </si>
  <si>
    <t>2274</t>
  </si>
  <si>
    <t>№ 7053/7/99-00-10-04-02-07</t>
  </si>
  <si>
    <t>Послуги провайдерів</t>
  </si>
  <si>
    <t>№ 5311/7/99-00-10-04-01-07 від 01.03.2021</t>
  </si>
  <si>
    <t>22820000-4</t>
  </si>
  <si>
    <t>Бланки</t>
  </si>
  <si>
    <t>19520000-7</t>
  </si>
  <si>
    <t>Пластмасові вироби (оснащення до печаток, штампів з кліше)</t>
  </si>
  <si>
    <t>85110000-3</t>
  </si>
  <si>
    <t>Послуги лікувальних закладів та супутні послуги</t>
  </si>
  <si>
    <t>№ 6269/7/99-00-10-04-02-07 від 11.03.2021</t>
  </si>
  <si>
    <t>Офісне устаткування та приладдя різне (оснащення до печаток, штампів з кліше)</t>
  </si>
  <si>
    <t>64110000-0</t>
  </si>
  <si>
    <t>Поштові послуги (універсальні послуги поштового зв’язку з пересилання посилок без оголошеної цінності масою до 10 кг в межах України; послуги з пересилання відправлень «Укрпошта Стандарт»; пересилання сум післяплати на адресу Замовника з усіх населених пунктів України до всіх населених пунктів України; інші супутні послуги)</t>
  </si>
  <si>
    <t>№ 1736/7/99-00-10-04-02-07 від 21.01.2021</t>
  </si>
  <si>
    <t>22410000-7</t>
  </si>
  <si>
    <t>Марки (поштові марки)</t>
  </si>
  <si>
    <t>5311/7/99-00-10-04-01-07 від 01.03.2021</t>
  </si>
  <si>
    <t>64210000-1</t>
  </si>
  <si>
    <t>Послуги телефонного зв’язку та передачі даних</t>
  </si>
  <si>
    <t>Розподіл електричної енергії</t>
  </si>
  <si>
    <t>90430000-0</t>
  </si>
  <si>
    <t>Послуги з відведення стічних вод</t>
  </si>
  <si>
    <t>2272</t>
  </si>
  <si>
    <t>65110000-7</t>
  </si>
  <si>
    <t>Розподіл води</t>
  </si>
  <si>
    <t>65210000-8</t>
  </si>
  <si>
    <t>Розподіл газу</t>
  </si>
  <si>
    <t>90910000-9</t>
  </si>
  <si>
    <t>Послуги з прибирання</t>
  </si>
  <si>
    <t>79710000-4</t>
  </si>
  <si>
    <t>Послуги охорони</t>
  </si>
  <si>
    <t>63120000-6</t>
  </si>
  <si>
    <t>Послуги повязані із зберіганням конфіскованого та іншого майна що переходить у власність держави</t>
  </si>
  <si>
    <t>Природний газ</t>
  </si>
  <si>
    <t>Природний газ (код ДК 021:2015 09120000-6 Газове паливо, код ДК 021:2015 09123000-7 Природний газ)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</si>
  <si>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</si>
  <si>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</si>
  <si>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</si>
  <si>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</si>
  <si>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</si>
  <si>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</si>
  <si>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</si>
  <si>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</si>
  <si>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</si>
  <si>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</si>
  <si>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</si>
  <si>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</si>
  <si>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</si>
  <si>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</si>
  <si>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</si>
  <si>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</si>
  <si>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</si>
  <si>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</si>
  <si>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</si>
  <si>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</si>
  <si>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</si>
  <si>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</si>
  <si>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</si>
  <si>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</si>
  <si>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</si>
  <si>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</si>
  <si>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</si>
  <si>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</si>
  <si>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</si>
  <si>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</si>
  <si>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</si>
  <si>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</si>
  <si>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</si>
  <si>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</si>
  <si>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</si>
  <si>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</si>
  <si>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</si>
  <si>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</si>
  <si>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</si>
  <si>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</si>
  <si>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</si>
  <si>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</si>
  <si>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</si>
  <si>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</si>
  <si>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</si>
  <si>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</si>
  <si>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</si>
  <si>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</si>
  <si>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</si>
  <si>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</si>
  <si>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</si>
  <si>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</si>
  <si>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</si>
  <si>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</si>
  <si>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</si>
  <si>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</si>
  <si>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</si>
  <si>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</si>
  <si>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</si>
  <si>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</si>
  <si>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</si>
  <si>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</si>
  <si>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</si>
  <si>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</si>
  <si>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</si>
  <si>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</si>
  <si>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</si>
  <si>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</si>
  <si>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</si>
  <si>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</si>
  <si>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</si>
  <si>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</si>
  <si>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</si>
  <si>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</si>
  <si>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</si>
  <si>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</si>
  <si>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</si>
  <si>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</si>
  <si>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Місцевий бюджет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</si>
  <si>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</si>
  <si>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</si>
  <si>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</si>
  <si>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</si>
  <si>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</si>
  <si>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</si>
  <si>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</si>
  <si>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</si>
  <si>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</si>
  <si>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Лист-погодження Головним офісом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</si>
</sst>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dd&quot;.&quot;mm&quot;.&quot;yyyy"/>
    <numFmt numFmtId="175" formatCode="#,##0.00&quot; &quot;[$руб.-419];[Red]&quot;-&quot;#,##0.00&quot; &quot;[$руб.-419]"/>
  </numFmts>
  <fonts count="44">
    <font>
      <sz val="12"/>
      <color theme="1"/>
      <name val="Liberation Sans"/>
      <family val="0"/>
    </font>
    <font>
      <sz val="12"/>
      <color indexed="8"/>
      <name val="Times New Roman"/>
      <family val="2"/>
    </font>
    <font>
      <sz val="12"/>
      <color indexed="8"/>
      <name val="Liberation Sans"/>
      <family val="0"/>
    </font>
    <font>
      <sz val="12"/>
      <color indexed="9"/>
      <name val="Times New Roman"/>
      <family val="2"/>
    </font>
    <font>
      <b/>
      <i/>
      <sz val="16"/>
      <color indexed="8"/>
      <name val="Liberation Sans"/>
      <family val="0"/>
    </font>
    <font>
      <b/>
      <i/>
      <u val="single"/>
      <sz val="12"/>
      <color indexed="8"/>
      <name val="Liberation Sans"/>
      <family val="0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Calibri"/>
      <family val="2"/>
    </font>
    <font>
      <b/>
      <sz val="15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i/>
      <sz val="16"/>
      <color theme="1"/>
      <name val="Liberation Sans"/>
      <family val="0"/>
    </font>
    <font>
      <b/>
      <i/>
      <u val="single"/>
      <sz val="12"/>
      <color theme="1"/>
      <name val="Liberation Sans"/>
      <family val="0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26" fillId="0" borderId="0">
      <alignment/>
      <protection/>
    </xf>
    <xf numFmtId="175" fontId="26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wrapText="1"/>
    </xf>
    <xf numFmtId="0" fontId="3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74" fontId="0" fillId="0" borderId="0" xfId="0" applyNumberFormat="1" applyAlignment="1">
      <alignment vertical="top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F3" sqref="F3:F48"/>
    </sheetView>
  </sheetViews>
  <sheetFormatPr defaultColWidth="21.77734375" defaultRowHeight="15"/>
  <cols>
    <col min="1" max="1" width="13.77734375" style="5" customWidth="1"/>
    <col min="2" max="2" width="47.99609375" style="6" customWidth="1"/>
    <col min="3" max="3" width="11.10546875" style="5" customWidth="1"/>
    <col min="4" max="4" width="12.21484375" style="2" customWidth="1"/>
    <col min="5" max="5" width="24.99609375" style="1" customWidth="1"/>
    <col min="6" max="6" width="19.88671875" style="3" customWidth="1"/>
    <col min="7" max="7" width="13.10546875" style="0" customWidth="1"/>
  </cols>
  <sheetData>
    <row r="1" spans="1:6" ht="60" customHeight="1">
      <c r="A1" s="19" t="s">
        <v>0</v>
      </c>
      <c r="B1" s="19"/>
      <c r="C1" s="19"/>
      <c r="D1" s="19"/>
      <c r="E1" s="19"/>
      <c r="F1" s="19"/>
    </row>
    <row r="2" spans="1:6" ht="92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185</v>
      </c>
    </row>
    <row r="3" spans="1:7" s="9" customFormat="1" ht="57.75" customHeight="1">
      <c r="A3" s="8" t="s">
        <v>6</v>
      </c>
      <c r="B3" s="15" t="s">
        <v>7</v>
      </c>
      <c r="C3" s="16" t="s">
        <v>8</v>
      </c>
      <c r="D3" s="17">
        <v>420</v>
      </c>
      <c r="E3" s="15" t="s">
        <v>10</v>
      </c>
      <c r="F3" s="15" t="s">
        <v>11</v>
      </c>
      <c r="G3" s="11"/>
    </row>
    <row r="4" spans="1:7" s="9" customFormat="1" ht="58.5" customHeight="1">
      <c r="A4" s="8" t="s">
        <v>13</v>
      </c>
      <c r="B4" s="15" t="s">
        <v>14</v>
      </c>
      <c r="C4" s="16" t="s">
        <v>8</v>
      </c>
      <c r="D4" s="17">
        <v>4200</v>
      </c>
      <c r="E4" s="15" t="s">
        <v>10</v>
      </c>
      <c r="F4" s="15" t="s">
        <v>11</v>
      </c>
      <c r="G4" s="11"/>
    </row>
    <row r="5" spans="1:7" s="9" customFormat="1" ht="60" customHeight="1">
      <c r="A5" s="8" t="s">
        <v>15</v>
      </c>
      <c r="B5" s="15" t="s">
        <v>16</v>
      </c>
      <c r="C5" s="16" t="s">
        <v>17</v>
      </c>
      <c r="D5" s="17">
        <v>3500</v>
      </c>
      <c r="E5" s="15" t="s">
        <v>18</v>
      </c>
      <c r="F5" s="15" t="s">
        <v>19</v>
      </c>
      <c r="G5" s="11"/>
    </row>
    <row r="6" spans="1:7" s="9" customFormat="1" ht="56.25" customHeight="1">
      <c r="A6" s="8" t="s">
        <v>20</v>
      </c>
      <c r="B6" s="15" t="s">
        <v>21</v>
      </c>
      <c r="C6" s="16" t="s">
        <v>17</v>
      </c>
      <c r="D6" s="17">
        <v>878.9</v>
      </c>
      <c r="E6" s="15" t="s">
        <v>22</v>
      </c>
      <c r="F6" s="15" t="s">
        <v>11</v>
      </c>
      <c r="G6" s="11"/>
    </row>
    <row r="7" spans="1:7" s="9" customFormat="1" ht="63.75" customHeight="1">
      <c r="A7" s="8" t="s">
        <v>23</v>
      </c>
      <c r="B7" s="15" t="s">
        <v>24</v>
      </c>
      <c r="C7" s="16" t="s">
        <v>17</v>
      </c>
      <c r="D7" s="17">
        <v>108600</v>
      </c>
      <c r="E7" s="15" t="s">
        <v>22</v>
      </c>
      <c r="F7" s="15" t="s">
        <v>25</v>
      </c>
      <c r="G7" s="11"/>
    </row>
    <row r="8" spans="1:7" s="9" customFormat="1" ht="62.25" customHeight="1">
      <c r="A8" s="8" t="s">
        <v>26</v>
      </c>
      <c r="B8" s="15" t="s">
        <v>27</v>
      </c>
      <c r="C8" s="16" t="s">
        <v>8</v>
      </c>
      <c r="D8" s="17">
        <v>300000</v>
      </c>
      <c r="E8" s="15" t="s">
        <v>28</v>
      </c>
      <c r="F8" s="15" t="s">
        <v>29</v>
      </c>
      <c r="G8" s="11"/>
    </row>
    <row r="9" spans="1:7" s="9" customFormat="1" ht="23.25" customHeight="1">
      <c r="A9" s="8" t="s">
        <v>30</v>
      </c>
      <c r="B9" s="15" t="s">
        <v>31</v>
      </c>
      <c r="C9" s="16" t="s">
        <v>17</v>
      </c>
      <c r="D9" s="17">
        <v>89000</v>
      </c>
      <c r="E9" s="15" t="s">
        <v>32</v>
      </c>
      <c r="F9" s="15" t="s">
        <v>33</v>
      </c>
      <c r="G9" s="11"/>
    </row>
    <row r="10" spans="1:7" s="9" customFormat="1" ht="45">
      <c r="A10" s="8" t="s">
        <v>34</v>
      </c>
      <c r="B10" s="15" t="s">
        <v>35</v>
      </c>
      <c r="C10" s="16" t="s">
        <v>8</v>
      </c>
      <c r="D10" s="17">
        <v>369.16</v>
      </c>
      <c r="E10" s="15" t="s">
        <v>10</v>
      </c>
      <c r="F10" s="15" t="s">
        <v>36</v>
      </c>
      <c r="G10" s="11"/>
    </row>
    <row r="11" spans="1:7" s="9" customFormat="1" ht="45">
      <c r="A11" s="8" t="s">
        <v>37</v>
      </c>
      <c r="B11" s="15" t="s">
        <v>38</v>
      </c>
      <c r="C11" s="16" t="s">
        <v>17</v>
      </c>
      <c r="D11" s="17">
        <v>1690</v>
      </c>
      <c r="E11" s="15" t="s">
        <v>10</v>
      </c>
      <c r="F11" s="15" t="s">
        <v>39</v>
      </c>
      <c r="G11" s="11"/>
    </row>
    <row r="12" spans="1:7" s="9" customFormat="1" ht="30">
      <c r="A12" s="8" t="s">
        <v>40</v>
      </c>
      <c r="B12" s="15" t="s">
        <v>41</v>
      </c>
      <c r="C12" s="16" t="s">
        <v>17</v>
      </c>
      <c r="D12" s="17">
        <v>4204.73</v>
      </c>
      <c r="E12" s="15" t="s">
        <v>10</v>
      </c>
      <c r="F12" s="15"/>
      <c r="G12" s="11"/>
    </row>
    <row r="13" spans="1:7" s="9" customFormat="1" ht="68.25" customHeight="1">
      <c r="A13" s="8" t="s">
        <v>42</v>
      </c>
      <c r="B13" s="15" t="s">
        <v>43</v>
      </c>
      <c r="C13" s="16" t="s">
        <v>17</v>
      </c>
      <c r="D13" s="17">
        <v>165400</v>
      </c>
      <c r="E13" s="15" t="s">
        <v>32</v>
      </c>
      <c r="F13" s="15" t="s">
        <v>44</v>
      </c>
      <c r="G13" s="11"/>
    </row>
    <row r="14" spans="1:7" s="9" customFormat="1" ht="60.75" customHeight="1">
      <c r="A14" s="8" t="s">
        <v>30</v>
      </c>
      <c r="B14" s="15" t="s">
        <v>31</v>
      </c>
      <c r="C14" s="16" t="s">
        <v>17</v>
      </c>
      <c r="D14" s="17">
        <v>89900</v>
      </c>
      <c r="E14" s="15" t="s">
        <v>18</v>
      </c>
      <c r="F14" s="15" t="s">
        <v>33</v>
      </c>
      <c r="G14" s="11"/>
    </row>
    <row r="15" spans="1:7" s="9" customFormat="1" ht="30">
      <c r="A15" s="8" t="s">
        <v>45</v>
      </c>
      <c r="B15" s="15" t="s">
        <v>46</v>
      </c>
      <c r="C15" s="16" t="s">
        <v>47</v>
      </c>
      <c r="D15" s="17">
        <v>167600</v>
      </c>
      <c r="E15" s="15" t="s">
        <v>48</v>
      </c>
      <c r="F15" s="15" t="s">
        <v>33</v>
      </c>
      <c r="G15" s="11"/>
    </row>
    <row r="16" spans="1:7" s="9" customFormat="1" ht="55.5" customHeight="1">
      <c r="A16" s="8" t="s">
        <v>49</v>
      </c>
      <c r="B16" s="15" t="s">
        <v>50</v>
      </c>
      <c r="C16" s="16" t="s">
        <v>17</v>
      </c>
      <c r="D16" s="17">
        <v>43200</v>
      </c>
      <c r="E16" s="15" t="s">
        <v>48</v>
      </c>
      <c r="F16" s="15" t="s">
        <v>51</v>
      </c>
      <c r="G16" s="11"/>
    </row>
    <row r="17" spans="1:7" s="9" customFormat="1" ht="30">
      <c r="A17" s="8" t="s">
        <v>49</v>
      </c>
      <c r="B17" s="15" t="s">
        <v>52</v>
      </c>
      <c r="C17" s="16" t="s">
        <v>17</v>
      </c>
      <c r="D17" s="17">
        <v>69600</v>
      </c>
      <c r="E17" s="15" t="s">
        <v>48</v>
      </c>
      <c r="F17" s="15" t="s">
        <v>51</v>
      </c>
      <c r="G17" s="11"/>
    </row>
    <row r="18" spans="1:7" s="9" customFormat="1" ht="45">
      <c r="A18" s="8" t="s">
        <v>26</v>
      </c>
      <c r="B18" s="15" t="s">
        <v>27</v>
      </c>
      <c r="C18" s="16" t="s">
        <v>8</v>
      </c>
      <c r="D18" s="17">
        <v>300000</v>
      </c>
      <c r="E18" s="15" t="s">
        <v>28</v>
      </c>
      <c r="F18" s="15" t="s">
        <v>53</v>
      </c>
      <c r="G18" s="11"/>
    </row>
    <row r="19" spans="1:7" s="9" customFormat="1" ht="60" customHeight="1">
      <c r="A19" s="8" t="s">
        <v>42</v>
      </c>
      <c r="B19" s="15" t="s">
        <v>43</v>
      </c>
      <c r="C19" s="16" t="s">
        <v>17</v>
      </c>
      <c r="D19" s="17">
        <v>165400</v>
      </c>
      <c r="E19" s="15" t="s">
        <v>18</v>
      </c>
      <c r="F19" s="15" t="s">
        <v>44</v>
      </c>
      <c r="G19" s="11"/>
    </row>
    <row r="20" spans="1:7" s="9" customFormat="1" ht="30">
      <c r="A20" s="8" t="s">
        <v>54</v>
      </c>
      <c r="B20" s="15" t="s">
        <v>55</v>
      </c>
      <c r="C20" s="16" t="s">
        <v>56</v>
      </c>
      <c r="D20" s="17">
        <v>90000</v>
      </c>
      <c r="E20" s="15" t="s">
        <v>48</v>
      </c>
      <c r="F20" s="15" t="s">
        <v>51</v>
      </c>
      <c r="G20" s="11"/>
    </row>
    <row r="21" spans="1:7" s="9" customFormat="1" ht="26.25" customHeight="1">
      <c r="A21" s="8" t="s">
        <v>57</v>
      </c>
      <c r="B21" s="15" t="s">
        <v>58</v>
      </c>
      <c r="C21" s="16" t="s">
        <v>56</v>
      </c>
      <c r="D21" s="17">
        <v>449800</v>
      </c>
      <c r="E21" s="15" t="s">
        <v>32</v>
      </c>
      <c r="F21" s="15"/>
      <c r="G21" s="11"/>
    </row>
    <row r="22" spans="1:7" s="9" customFormat="1" ht="61.5" customHeight="1">
      <c r="A22" s="8" t="s">
        <v>30</v>
      </c>
      <c r="B22" s="15" t="s">
        <v>31</v>
      </c>
      <c r="C22" s="16" t="s">
        <v>17</v>
      </c>
      <c r="D22" s="17">
        <v>89000</v>
      </c>
      <c r="E22" s="15" t="s">
        <v>18</v>
      </c>
      <c r="F22" s="15" t="s">
        <v>33</v>
      </c>
      <c r="G22" s="11"/>
    </row>
    <row r="23" spans="1:7" s="9" customFormat="1" ht="46.5" customHeight="1">
      <c r="A23" s="8" t="s">
        <v>59</v>
      </c>
      <c r="B23" s="15" t="s">
        <v>60</v>
      </c>
      <c r="C23" s="16" t="s">
        <v>61</v>
      </c>
      <c r="D23" s="17">
        <v>195650</v>
      </c>
      <c r="E23" s="15" t="s">
        <v>32</v>
      </c>
      <c r="F23" s="15" t="s">
        <v>62</v>
      </c>
      <c r="G23" s="11"/>
    </row>
    <row r="24" spans="1:7" s="9" customFormat="1" ht="69.75" customHeight="1">
      <c r="A24" s="8" t="s">
        <v>49</v>
      </c>
      <c r="B24" s="15" t="s">
        <v>63</v>
      </c>
      <c r="C24" s="16" t="s">
        <v>17</v>
      </c>
      <c r="D24" s="17">
        <v>112800</v>
      </c>
      <c r="E24" s="15" t="s">
        <v>18</v>
      </c>
      <c r="F24" s="15" t="s">
        <v>64</v>
      </c>
      <c r="G24" s="11"/>
    </row>
    <row r="25" spans="1:7" s="9" customFormat="1" ht="57" customHeight="1">
      <c r="A25" s="8" t="s">
        <v>37</v>
      </c>
      <c r="B25" s="15" t="s">
        <v>38</v>
      </c>
      <c r="C25" s="16" t="s">
        <v>17</v>
      </c>
      <c r="D25" s="17">
        <v>1900</v>
      </c>
      <c r="E25" s="15" t="s">
        <v>10</v>
      </c>
      <c r="F25" s="15" t="s">
        <v>39</v>
      </c>
      <c r="G25" s="11"/>
    </row>
    <row r="26" spans="1:7" s="9" customFormat="1" ht="45">
      <c r="A26" s="8" t="s">
        <v>57</v>
      </c>
      <c r="B26" s="15" t="s">
        <v>58</v>
      </c>
      <c r="C26" s="16" t="s">
        <v>56</v>
      </c>
      <c r="D26" s="17">
        <v>1300000</v>
      </c>
      <c r="E26" s="15" t="s">
        <v>28</v>
      </c>
      <c r="F26" s="15"/>
      <c r="G26" s="11"/>
    </row>
    <row r="27" spans="1:7" s="9" customFormat="1" ht="45">
      <c r="A27" s="8" t="s">
        <v>37</v>
      </c>
      <c r="B27" s="15" t="s">
        <v>38</v>
      </c>
      <c r="C27" s="16" t="s">
        <v>17</v>
      </c>
      <c r="D27" s="17">
        <v>7033.27</v>
      </c>
      <c r="E27" s="15" t="s">
        <v>10</v>
      </c>
      <c r="F27" s="15" t="s">
        <v>39</v>
      </c>
      <c r="G27" s="11"/>
    </row>
    <row r="28" spans="1:7" s="9" customFormat="1" ht="30">
      <c r="A28" s="8" t="s">
        <v>42</v>
      </c>
      <c r="B28" s="15" t="s">
        <v>43</v>
      </c>
      <c r="C28" s="16" t="s">
        <v>17</v>
      </c>
      <c r="D28" s="17">
        <v>165400</v>
      </c>
      <c r="E28" s="15" t="s">
        <v>18</v>
      </c>
      <c r="F28" s="15" t="s">
        <v>44</v>
      </c>
      <c r="G28" s="11"/>
    </row>
    <row r="29" spans="1:7" s="9" customFormat="1" ht="45">
      <c r="A29" s="8" t="s">
        <v>37</v>
      </c>
      <c r="B29" s="15" t="s">
        <v>38</v>
      </c>
      <c r="C29" s="16" t="s">
        <v>17</v>
      </c>
      <c r="D29" s="17">
        <v>18000</v>
      </c>
      <c r="E29" s="15" t="s">
        <v>10</v>
      </c>
      <c r="F29" s="15" t="s">
        <v>39</v>
      </c>
      <c r="G29" s="11"/>
    </row>
    <row r="30" spans="1:7" s="9" customFormat="1" ht="57.75" customHeight="1">
      <c r="A30" s="8" t="s">
        <v>65</v>
      </c>
      <c r="B30" s="15" t="s">
        <v>66</v>
      </c>
      <c r="C30" s="16" t="s">
        <v>8</v>
      </c>
      <c r="D30" s="17">
        <v>29400</v>
      </c>
      <c r="E30" s="15" t="s">
        <v>18</v>
      </c>
      <c r="F30" s="15" t="s">
        <v>39</v>
      </c>
      <c r="G30" s="11"/>
    </row>
    <row r="31" spans="1:7" s="9" customFormat="1" ht="69.75" customHeight="1">
      <c r="A31" s="8" t="s">
        <v>67</v>
      </c>
      <c r="B31" s="15" t="s">
        <v>68</v>
      </c>
      <c r="C31" s="16" t="s">
        <v>8</v>
      </c>
      <c r="D31" s="17">
        <v>104400.9</v>
      </c>
      <c r="E31" s="15" t="s">
        <v>22</v>
      </c>
      <c r="F31" s="15" t="s">
        <v>44</v>
      </c>
      <c r="G31" s="11"/>
    </row>
    <row r="32" spans="1:7" s="9" customFormat="1" ht="57" customHeight="1">
      <c r="A32" s="8" t="s">
        <v>69</v>
      </c>
      <c r="B32" s="15" t="s">
        <v>70</v>
      </c>
      <c r="C32" s="16" t="s">
        <v>17</v>
      </c>
      <c r="D32" s="17">
        <v>13200</v>
      </c>
      <c r="E32" s="15" t="s">
        <v>10</v>
      </c>
      <c r="F32" s="15" t="s">
        <v>71</v>
      </c>
      <c r="G32" s="11"/>
    </row>
    <row r="33" spans="1:7" s="9" customFormat="1" ht="53.25" customHeight="1">
      <c r="A33" s="8" t="s">
        <v>26</v>
      </c>
      <c r="B33" s="15" t="s">
        <v>72</v>
      </c>
      <c r="C33" s="16" t="s">
        <v>8</v>
      </c>
      <c r="D33" s="17">
        <v>104400.9</v>
      </c>
      <c r="E33" s="15" t="s">
        <v>22</v>
      </c>
      <c r="F33" s="15" t="s">
        <v>44</v>
      </c>
      <c r="G33" s="11"/>
    </row>
    <row r="34" spans="1:7" s="9" customFormat="1" ht="98.25" customHeight="1">
      <c r="A34" s="8" t="s">
        <v>73</v>
      </c>
      <c r="B34" s="18" t="s">
        <v>74</v>
      </c>
      <c r="C34" s="16" t="s">
        <v>17</v>
      </c>
      <c r="D34" s="17">
        <v>20000</v>
      </c>
      <c r="E34" s="15" t="s">
        <v>32</v>
      </c>
      <c r="F34" s="15" t="s">
        <v>39</v>
      </c>
      <c r="G34" s="11"/>
    </row>
    <row r="35" spans="1:7" s="9" customFormat="1" ht="62.25" customHeight="1">
      <c r="A35" s="8" t="s">
        <v>59</v>
      </c>
      <c r="B35" s="15" t="s">
        <v>60</v>
      </c>
      <c r="C35" s="16" t="s">
        <v>61</v>
      </c>
      <c r="D35" s="17">
        <v>270000</v>
      </c>
      <c r="E35" s="15" t="s">
        <v>18</v>
      </c>
      <c r="F35" s="15" t="s">
        <v>75</v>
      </c>
      <c r="G35" s="11"/>
    </row>
    <row r="36" spans="1:7" s="9" customFormat="1" ht="15">
      <c r="A36" s="8" t="s">
        <v>76</v>
      </c>
      <c r="B36" s="15" t="s">
        <v>77</v>
      </c>
      <c r="C36" s="16" t="s">
        <v>8</v>
      </c>
      <c r="D36" s="17">
        <v>3428495</v>
      </c>
      <c r="E36" s="15" t="s">
        <v>32</v>
      </c>
      <c r="F36" s="15"/>
      <c r="G36" s="11"/>
    </row>
    <row r="37" spans="1:7" s="9" customFormat="1" ht="63" customHeight="1">
      <c r="A37" s="8" t="s">
        <v>49</v>
      </c>
      <c r="B37" s="15" t="s">
        <v>63</v>
      </c>
      <c r="C37" s="16" t="s">
        <v>17</v>
      </c>
      <c r="D37" s="17">
        <v>112800</v>
      </c>
      <c r="E37" s="15" t="s">
        <v>18</v>
      </c>
      <c r="F37" s="15" t="s">
        <v>78</v>
      </c>
      <c r="G37" s="11"/>
    </row>
    <row r="38" spans="1:7" s="9" customFormat="1" ht="53.25" customHeight="1">
      <c r="A38" s="8" t="s">
        <v>79</v>
      </c>
      <c r="B38" s="15" t="s">
        <v>80</v>
      </c>
      <c r="C38" s="16" t="s">
        <v>17</v>
      </c>
      <c r="D38" s="17">
        <v>600400</v>
      </c>
      <c r="E38" s="15" t="s">
        <v>48</v>
      </c>
      <c r="F38" s="15" t="s">
        <v>78</v>
      </c>
      <c r="G38" s="11"/>
    </row>
    <row r="39" spans="1:7" s="9" customFormat="1" ht="57" customHeight="1">
      <c r="A39" s="8" t="s">
        <v>54</v>
      </c>
      <c r="B39" s="15" t="s">
        <v>81</v>
      </c>
      <c r="C39" s="16" t="s">
        <v>56</v>
      </c>
      <c r="D39" s="17">
        <v>1307752.11</v>
      </c>
      <c r="E39" s="15" t="s">
        <v>48</v>
      </c>
      <c r="F39" s="15" t="s">
        <v>78</v>
      </c>
      <c r="G39" s="11"/>
    </row>
    <row r="40" spans="1:7" s="9" customFormat="1" ht="30">
      <c r="A40" s="8" t="s">
        <v>82</v>
      </c>
      <c r="B40" s="15" t="s">
        <v>83</v>
      </c>
      <c r="C40" s="16" t="s">
        <v>84</v>
      </c>
      <c r="D40" s="17">
        <v>172400</v>
      </c>
      <c r="E40" s="15" t="s">
        <v>48</v>
      </c>
      <c r="F40" s="15"/>
      <c r="G40" s="11"/>
    </row>
    <row r="41" spans="1:7" s="9" customFormat="1" ht="30">
      <c r="A41" s="8" t="s">
        <v>85</v>
      </c>
      <c r="B41" s="15" t="s">
        <v>86</v>
      </c>
      <c r="C41" s="16" t="s">
        <v>84</v>
      </c>
      <c r="D41" s="17">
        <v>186000</v>
      </c>
      <c r="E41" s="15" t="s">
        <v>48</v>
      </c>
      <c r="F41" s="15"/>
      <c r="G41" s="11"/>
    </row>
    <row r="42" spans="1:7" s="9" customFormat="1" ht="15">
      <c r="A42" s="8" t="s">
        <v>87</v>
      </c>
      <c r="B42" s="15" t="s">
        <v>88</v>
      </c>
      <c r="C42" s="16" t="s">
        <v>61</v>
      </c>
      <c r="D42" s="17">
        <v>195877.83</v>
      </c>
      <c r="E42" s="15" t="s">
        <v>32</v>
      </c>
      <c r="F42" s="15"/>
      <c r="G42" s="11"/>
    </row>
    <row r="43" spans="1:7" s="9" customFormat="1" ht="15">
      <c r="A43" s="8" t="s">
        <v>89</v>
      </c>
      <c r="B43" s="15" t="s">
        <v>90</v>
      </c>
      <c r="C43" s="16" t="s">
        <v>17</v>
      </c>
      <c r="D43" s="17">
        <v>2817998</v>
      </c>
      <c r="E43" s="15" t="s">
        <v>18</v>
      </c>
      <c r="F43" s="15"/>
      <c r="G43" s="11"/>
    </row>
    <row r="44" spans="1:7" s="9" customFormat="1" ht="15">
      <c r="A44" s="8" t="s">
        <v>91</v>
      </c>
      <c r="B44" s="15" t="s">
        <v>92</v>
      </c>
      <c r="C44" s="16" t="s">
        <v>17</v>
      </c>
      <c r="D44" s="17">
        <v>799456</v>
      </c>
      <c r="E44" s="15" t="s">
        <v>18</v>
      </c>
      <c r="F44" s="15"/>
      <c r="G44" s="11"/>
    </row>
    <row r="45" spans="1:7" s="9" customFormat="1" ht="30">
      <c r="A45" s="8" t="s">
        <v>93</v>
      </c>
      <c r="B45" s="15" t="s">
        <v>94</v>
      </c>
      <c r="C45" s="16" t="s">
        <v>17</v>
      </c>
      <c r="D45" s="17">
        <v>12</v>
      </c>
      <c r="E45" s="15" t="s">
        <v>10</v>
      </c>
      <c r="F45" s="15"/>
      <c r="G45" s="11"/>
    </row>
    <row r="46" spans="1:7" s="9" customFormat="1" ht="45">
      <c r="A46" s="8" t="s">
        <v>57</v>
      </c>
      <c r="B46" s="15" t="s">
        <v>58</v>
      </c>
      <c r="C46" s="16" t="s">
        <v>56</v>
      </c>
      <c r="D46" s="17">
        <v>1600000</v>
      </c>
      <c r="E46" s="15" t="s">
        <v>28</v>
      </c>
      <c r="F46" s="15"/>
      <c r="G46" s="11"/>
    </row>
    <row r="47" spans="1:7" s="9" customFormat="1" ht="30">
      <c r="A47" s="8" t="s">
        <v>59</v>
      </c>
      <c r="B47" s="15" t="s">
        <v>95</v>
      </c>
      <c r="C47" s="16" t="s">
        <v>61</v>
      </c>
      <c r="D47" s="17">
        <v>672000</v>
      </c>
      <c r="E47" s="15" t="s">
        <v>48</v>
      </c>
      <c r="F47" s="15"/>
      <c r="G47" s="11"/>
    </row>
    <row r="48" spans="1:7" s="9" customFormat="1" ht="30">
      <c r="A48" s="8" t="s">
        <v>59</v>
      </c>
      <c r="B48" s="15" t="s">
        <v>96</v>
      </c>
      <c r="C48" s="16" t="s">
        <v>61</v>
      </c>
      <c r="D48" s="17">
        <v>915100</v>
      </c>
      <c r="E48" s="15" t="s">
        <v>18</v>
      </c>
      <c r="F48" s="15"/>
      <c r="G48" s="11"/>
    </row>
    <row r="49" spans="1:6" s="9" customFormat="1" ht="15">
      <c r="A49" s="10"/>
      <c r="B49" s="11"/>
      <c r="C49" s="10"/>
      <c r="D49" s="12"/>
      <c r="E49" s="13"/>
      <c r="F49" s="14"/>
    </row>
  </sheetData>
  <sheetProtection/>
  <mergeCells count="1">
    <mergeCell ref="A1:F1"/>
  </mergeCells>
  <dataValidations count="2">
    <dataValidation allowBlank="1" showErrorMessage="1" sqref="A1 A3:B65536 A2:E2 F49:IV65536 G1:IV1 F2:F48"/>
    <dataValidation type="decimal" operator="greaterThanOrEqual" allowBlank="1" showErrorMessage="1" sqref="D3:D65536">
      <formula1>0</formula1>
    </dataValidation>
  </dataValidations>
  <printOptions/>
  <pageMargins left="0" right="0" top="0.3937007874015748" bottom="0.5" header="0.1968503937007874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6.5546875" style="0" customWidth="1"/>
    <col min="2" max="2" width="17.4453125" style="0" customWidth="1"/>
  </cols>
  <sheetData>
    <row r="1" spans="1:2" ht="60" customHeight="1">
      <c r="A1" s="4" t="s">
        <v>22</v>
      </c>
      <c r="B1" s="4" t="s">
        <v>97</v>
      </c>
    </row>
    <row r="2" spans="1:2" ht="60" customHeight="1">
      <c r="A2" s="4" t="s">
        <v>18</v>
      </c>
      <c r="B2" s="4" t="s">
        <v>98</v>
      </c>
    </row>
    <row r="3" spans="1:2" ht="60" customHeight="1">
      <c r="A3" s="4" t="s">
        <v>99</v>
      </c>
      <c r="B3" s="4" t="s">
        <v>100</v>
      </c>
    </row>
    <row r="4" spans="1:2" ht="60" customHeight="1">
      <c r="A4" s="4" t="s">
        <v>101</v>
      </c>
      <c r="B4" s="4" t="s">
        <v>102</v>
      </c>
    </row>
    <row r="5" spans="1:2" ht="60" customHeight="1">
      <c r="A5" s="4" t="s">
        <v>10</v>
      </c>
      <c r="B5" s="4" t="s">
        <v>103</v>
      </c>
    </row>
    <row r="6" spans="1:2" ht="60" customHeight="1">
      <c r="A6" s="4" t="s">
        <v>32</v>
      </c>
      <c r="B6" s="4" t="s">
        <v>104</v>
      </c>
    </row>
    <row r="7" spans="1:2" ht="60" customHeight="1">
      <c r="A7" s="4" t="s">
        <v>48</v>
      </c>
      <c r="B7" s="4" t="s">
        <v>105</v>
      </c>
    </row>
    <row r="8" spans="1:2" ht="60" customHeight="1">
      <c r="A8" s="4" t="s">
        <v>106</v>
      </c>
      <c r="B8" s="4" t="s">
        <v>107</v>
      </c>
    </row>
    <row r="9" spans="1:2" ht="60" customHeight="1">
      <c r="A9" s="4" t="s">
        <v>108</v>
      </c>
      <c r="B9" s="4" t="s">
        <v>109</v>
      </c>
    </row>
    <row r="10" spans="1:2" ht="60" customHeight="1">
      <c r="A10" s="4" t="s">
        <v>110</v>
      </c>
      <c r="B10" s="4" t="s">
        <v>111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6.4453125" style="0" customWidth="1"/>
  </cols>
  <sheetData>
    <row r="1" ht="15">
      <c r="A1" t="s">
        <v>9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6.4453125" style="0" customWidth="1"/>
  </cols>
  <sheetData>
    <row r="1" ht="60" customHeight="1">
      <c r="A1">
        <f ca="1">YEAR(NOW())-1</f>
        <v>2020</v>
      </c>
    </row>
    <row r="2" ht="60" customHeight="1">
      <c r="A2">
        <f ca="1">YEAR(NOW())</f>
        <v>2021</v>
      </c>
    </row>
    <row r="3" ht="60" customHeight="1">
      <c r="A3">
        <f ca="1">YEAR(NOW())+1</f>
        <v>2022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77734375" style="0" customWidth="1"/>
  </cols>
  <sheetData>
    <row r="1" ht="15">
      <c r="A1" t="str">
        <f>CONCATENATE("01.01.",YEAR(NOW())-1)</f>
        <v>01.01.2020</v>
      </c>
    </row>
    <row r="2" ht="15">
      <c r="A2" t="str">
        <f>CONCATENATE("01.02.",YEAR(NOW())-1)</f>
        <v>01.02.2020</v>
      </c>
    </row>
    <row r="3" ht="15">
      <c r="A3" t="str">
        <f>CONCATENATE("01.03.",YEAR(NOW())-1)</f>
        <v>01.03.2020</v>
      </c>
    </row>
    <row r="4" ht="15">
      <c r="A4" t="str">
        <f>CONCATENATE("01.04.",YEAR(NOW())-1)</f>
        <v>01.04.2020</v>
      </c>
    </row>
    <row r="5" ht="15">
      <c r="A5" t="str">
        <f>CONCATENATE("01.05.",YEAR(NOW())-1)</f>
        <v>01.05.2020</v>
      </c>
    </row>
    <row r="6" ht="15">
      <c r="A6" t="str">
        <f>CONCATENATE("01.06.",YEAR(NOW())-1)</f>
        <v>01.06.2020</v>
      </c>
    </row>
    <row r="7" ht="15">
      <c r="A7" t="str">
        <f>CONCATENATE("01.07.",YEAR(NOW())-1)</f>
        <v>01.07.2020</v>
      </c>
    </row>
    <row r="8" ht="15">
      <c r="A8" t="str">
        <f>CONCATENATE("01.08.",YEAR(NOW())-1)</f>
        <v>01.08.2020</v>
      </c>
    </row>
    <row r="9" ht="15">
      <c r="A9" t="str">
        <f>CONCATENATE("01.09.",YEAR(NOW())-1)</f>
        <v>01.09.2020</v>
      </c>
    </row>
    <row r="10" ht="15">
      <c r="A10" t="str">
        <f>CONCATENATE("01.10.",YEAR(NOW())-1)</f>
        <v>01.10.2020</v>
      </c>
    </row>
    <row r="11" ht="15">
      <c r="A11" t="str">
        <f>CONCATENATE("01.11.",YEAR(NOW())-1)</f>
        <v>01.11.2020</v>
      </c>
    </row>
    <row r="12" ht="15">
      <c r="A12" t="str">
        <f>CONCATENATE("01.12.",YEAR(NOW())-1)</f>
        <v>01.12.2020</v>
      </c>
    </row>
    <row r="13" ht="15">
      <c r="A13" t="str">
        <f>CONCATENATE("01.01.",YEAR(NOW()))</f>
        <v>01.01.2021</v>
      </c>
    </row>
    <row r="14" ht="15">
      <c r="A14" t="str">
        <f>CONCATENATE("01.02.",YEAR(NOW()))</f>
        <v>01.02.2021</v>
      </c>
    </row>
    <row r="15" ht="15">
      <c r="A15" t="str">
        <f>CONCATENATE("01.03.",YEAR(NOW()))</f>
        <v>01.03.2021</v>
      </c>
    </row>
    <row r="16" ht="15">
      <c r="A16" t="str">
        <f>CONCATENATE("01.04.",YEAR(NOW()))</f>
        <v>01.04.2021</v>
      </c>
    </row>
    <row r="17" ht="15">
      <c r="A17" t="str">
        <f>CONCATENATE("01.05.",YEAR(NOW()))</f>
        <v>01.05.2021</v>
      </c>
    </row>
    <row r="18" ht="15">
      <c r="A18" t="str">
        <f>CONCATENATE("01.06.",YEAR(NOW()))</f>
        <v>01.06.2021</v>
      </c>
    </row>
    <row r="19" ht="15">
      <c r="A19" t="str">
        <f>CONCATENATE("01.07.",YEAR(NOW()))</f>
        <v>01.07.2021</v>
      </c>
    </row>
    <row r="20" ht="15">
      <c r="A20" t="str">
        <f>CONCATENATE("01.08.",YEAR(NOW()))</f>
        <v>01.08.2021</v>
      </c>
    </row>
    <row r="21" ht="15">
      <c r="A21" t="str">
        <f>CONCATENATE("01.09.",YEAR(NOW()))</f>
        <v>01.09.2021</v>
      </c>
    </row>
    <row r="22" ht="15">
      <c r="A22" t="str">
        <f>CONCATENATE("01.10.",YEAR(NOW()))</f>
        <v>01.10.2021</v>
      </c>
    </row>
    <row r="23" ht="15">
      <c r="A23" t="str">
        <f>CONCATENATE("01.11.",YEAR(NOW()))</f>
        <v>01.11.2021</v>
      </c>
    </row>
    <row r="24" ht="15">
      <c r="A24" t="str">
        <f>CONCATENATE("01.12.",YEAR(NOW()))</f>
        <v>01.12.2021</v>
      </c>
    </row>
    <row r="25" ht="15">
      <c r="A25" t="str">
        <f>CONCATENATE("01.01.",YEAR(NOW())+1)</f>
        <v>01.01.2022</v>
      </c>
    </row>
    <row r="26" ht="15">
      <c r="A26" t="str">
        <f>CONCATENATE("01.02.",YEAR(NOW())+1)</f>
        <v>01.02.2022</v>
      </c>
    </row>
    <row r="27" ht="15">
      <c r="A27" t="str">
        <f>CONCATENATE("01.03.",YEAR(NOW())+1)</f>
        <v>01.03.2022</v>
      </c>
    </row>
    <row r="28" ht="15">
      <c r="A28" t="str">
        <f>CONCATENATE("01.04.",YEAR(NOW())+1)</f>
        <v>01.04.2022</v>
      </c>
    </row>
    <row r="29" ht="15">
      <c r="A29" t="str">
        <f>CONCATENATE("01.05.",YEAR(NOW())+1)</f>
        <v>01.05.2022</v>
      </c>
    </row>
    <row r="30" ht="15">
      <c r="A30" t="str">
        <f>CONCATENATE("01.06.",YEAR(NOW())+1)</f>
        <v>01.06.2022</v>
      </c>
    </row>
    <row r="31" ht="15">
      <c r="A31" t="str">
        <f>CONCATENATE("01.07.",YEAR(NOW())+1)</f>
        <v>01.07.2022</v>
      </c>
    </row>
    <row r="32" ht="15">
      <c r="A32" t="str">
        <f>CONCATENATE("01.08.",YEAR(NOW())+1)</f>
        <v>01.08.2022</v>
      </c>
    </row>
    <row r="33" ht="15">
      <c r="A33" t="str">
        <f>CONCATENATE("01.09.",YEAR(NOW())+1)</f>
        <v>01.09.2022</v>
      </c>
    </row>
    <row r="34" ht="15">
      <c r="A34" t="str">
        <f>CONCATENATE("01.10.",YEAR(NOW())+1)</f>
        <v>01.10.2022</v>
      </c>
    </row>
    <row r="35" ht="15">
      <c r="A35" t="str">
        <f>CONCATENATE("01.11.",YEAR(NOW())+1)</f>
        <v>01.11.2022</v>
      </c>
    </row>
    <row r="36" ht="15">
      <c r="A36" t="str">
        <f>CONCATENATE("01.12.",YEAR(NOW())+1)</f>
        <v>01.12.2022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6.4453125" style="0" customWidth="1"/>
    <col min="2" max="2" width="37.88671875" style="0" customWidth="1"/>
  </cols>
  <sheetData>
    <row r="1" spans="1:2" ht="60" customHeight="1">
      <c r="A1" s="1">
        <v>2000</v>
      </c>
      <c r="B1" t="s">
        <v>116</v>
      </c>
    </row>
    <row r="2" spans="1:2" ht="60" customHeight="1">
      <c r="A2" s="1">
        <v>2100</v>
      </c>
      <c r="B2" t="s">
        <v>117</v>
      </c>
    </row>
    <row r="3" spans="1:2" ht="60" customHeight="1">
      <c r="A3" s="1">
        <v>2110</v>
      </c>
      <c r="B3" t="s">
        <v>118</v>
      </c>
    </row>
    <row r="4" spans="1:2" ht="60" customHeight="1">
      <c r="A4" s="1">
        <v>2111</v>
      </c>
      <c r="B4" t="s">
        <v>119</v>
      </c>
    </row>
    <row r="5" spans="1:2" ht="60" customHeight="1">
      <c r="A5" s="1">
        <v>2112</v>
      </c>
      <c r="B5" t="s">
        <v>120</v>
      </c>
    </row>
    <row r="6" spans="1:2" ht="60" customHeight="1">
      <c r="A6" s="1">
        <v>2120</v>
      </c>
      <c r="B6" t="s">
        <v>121</v>
      </c>
    </row>
    <row r="7" spans="1:2" ht="60" customHeight="1">
      <c r="A7" s="1">
        <v>2200</v>
      </c>
      <c r="B7" t="s">
        <v>122</v>
      </c>
    </row>
    <row r="8" spans="1:2" ht="60" customHeight="1">
      <c r="A8" s="1">
        <v>2210</v>
      </c>
      <c r="B8" t="s">
        <v>123</v>
      </c>
    </row>
    <row r="9" spans="1:2" ht="60" customHeight="1">
      <c r="A9" s="1">
        <v>2220</v>
      </c>
      <c r="B9" t="s">
        <v>124</v>
      </c>
    </row>
    <row r="10" spans="1:2" ht="60" customHeight="1">
      <c r="A10" s="1">
        <v>2230</v>
      </c>
      <c r="B10" t="s">
        <v>125</v>
      </c>
    </row>
    <row r="11" spans="1:2" ht="60" customHeight="1">
      <c r="A11" s="1">
        <v>2240</v>
      </c>
      <c r="B11" t="s">
        <v>126</v>
      </c>
    </row>
    <row r="12" spans="1:2" ht="60" customHeight="1">
      <c r="A12" s="1">
        <v>2250</v>
      </c>
      <c r="B12" t="s">
        <v>127</v>
      </c>
    </row>
    <row r="13" spans="1:2" ht="60" customHeight="1">
      <c r="A13" s="1">
        <v>2260</v>
      </c>
      <c r="B13" t="s">
        <v>128</v>
      </c>
    </row>
    <row r="14" spans="1:2" ht="60" customHeight="1">
      <c r="A14" s="1">
        <v>2270</v>
      </c>
      <c r="B14" t="s">
        <v>129</v>
      </c>
    </row>
    <row r="15" spans="1:2" ht="60" customHeight="1">
      <c r="A15" s="1">
        <v>2271</v>
      </c>
      <c r="B15" t="s">
        <v>130</v>
      </c>
    </row>
    <row r="16" spans="1:2" ht="60" customHeight="1">
      <c r="A16" s="1">
        <v>2272</v>
      </c>
      <c r="B16" t="s">
        <v>131</v>
      </c>
    </row>
    <row r="17" spans="1:2" ht="60" customHeight="1">
      <c r="A17" s="1">
        <v>2273</v>
      </c>
      <c r="B17" t="s">
        <v>132</v>
      </c>
    </row>
    <row r="18" spans="1:2" ht="60" customHeight="1">
      <c r="A18" s="1">
        <v>2274</v>
      </c>
      <c r="B18" t="s">
        <v>133</v>
      </c>
    </row>
    <row r="19" spans="1:2" ht="60" customHeight="1">
      <c r="A19" s="1">
        <v>2275</v>
      </c>
      <c r="B19" t="s">
        <v>134</v>
      </c>
    </row>
    <row r="20" spans="1:2" ht="60" customHeight="1">
      <c r="A20" s="1">
        <v>2276</v>
      </c>
      <c r="B20" t="s">
        <v>135</v>
      </c>
    </row>
    <row r="21" spans="1:2" ht="60" customHeight="1">
      <c r="A21" s="1">
        <v>2280</v>
      </c>
      <c r="B21" t="s">
        <v>136</v>
      </c>
    </row>
    <row r="22" spans="1:2" ht="60" customHeight="1">
      <c r="A22" s="1">
        <v>2281</v>
      </c>
      <c r="B22" t="s">
        <v>137</v>
      </c>
    </row>
    <row r="23" spans="1:2" ht="60" customHeight="1">
      <c r="A23" s="1">
        <v>2282</v>
      </c>
      <c r="B23" t="s">
        <v>138</v>
      </c>
    </row>
    <row r="24" spans="1:2" ht="60" customHeight="1">
      <c r="A24" s="1">
        <v>2400</v>
      </c>
      <c r="B24" t="s">
        <v>139</v>
      </c>
    </row>
    <row r="25" spans="1:2" ht="60" customHeight="1">
      <c r="A25" s="1">
        <v>2410</v>
      </c>
      <c r="B25" t="s">
        <v>140</v>
      </c>
    </row>
    <row r="26" spans="1:2" ht="60" customHeight="1">
      <c r="A26" s="1">
        <v>2420</v>
      </c>
      <c r="B26" t="s">
        <v>141</v>
      </c>
    </row>
    <row r="27" spans="1:2" ht="60" customHeight="1">
      <c r="A27" s="1">
        <v>2600</v>
      </c>
      <c r="B27" t="s">
        <v>142</v>
      </c>
    </row>
    <row r="28" spans="1:2" ht="60" customHeight="1">
      <c r="A28" s="1">
        <v>2610</v>
      </c>
      <c r="B28" t="s">
        <v>143</v>
      </c>
    </row>
    <row r="29" spans="1:2" ht="60" customHeight="1">
      <c r="A29" s="1">
        <v>2620</v>
      </c>
      <c r="B29" t="s">
        <v>144</v>
      </c>
    </row>
    <row r="30" spans="1:2" ht="60" customHeight="1">
      <c r="A30" s="1">
        <v>2630</v>
      </c>
      <c r="B30" t="s">
        <v>145</v>
      </c>
    </row>
    <row r="31" spans="1:2" ht="60" customHeight="1">
      <c r="A31" s="1">
        <v>2700</v>
      </c>
      <c r="B31" t="s">
        <v>146</v>
      </c>
    </row>
    <row r="32" spans="1:2" ht="60" customHeight="1">
      <c r="A32" s="1">
        <v>2710</v>
      </c>
      <c r="B32" t="s">
        <v>147</v>
      </c>
    </row>
    <row r="33" spans="1:2" ht="60" customHeight="1">
      <c r="A33" s="1">
        <v>2720</v>
      </c>
      <c r="B33" t="s">
        <v>148</v>
      </c>
    </row>
    <row r="34" spans="1:2" ht="60" customHeight="1">
      <c r="A34" s="1">
        <v>2730</v>
      </c>
      <c r="B34" t="s">
        <v>149</v>
      </c>
    </row>
    <row r="35" spans="1:2" ht="60" customHeight="1">
      <c r="A35" s="1">
        <v>2800</v>
      </c>
      <c r="B35" t="s">
        <v>150</v>
      </c>
    </row>
    <row r="36" spans="1:2" ht="60" customHeight="1">
      <c r="A36" s="1">
        <v>3000</v>
      </c>
      <c r="B36" t="s">
        <v>151</v>
      </c>
    </row>
    <row r="37" spans="1:2" ht="60" customHeight="1">
      <c r="A37" s="1">
        <v>3100</v>
      </c>
      <c r="B37" t="s">
        <v>152</v>
      </c>
    </row>
    <row r="38" spans="1:2" ht="60" customHeight="1">
      <c r="A38" s="1">
        <v>3110</v>
      </c>
      <c r="B38" t="s">
        <v>153</v>
      </c>
    </row>
    <row r="39" spans="1:2" ht="60" customHeight="1">
      <c r="A39" s="1">
        <v>3120</v>
      </c>
      <c r="B39" t="s">
        <v>154</v>
      </c>
    </row>
    <row r="40" spans="1:2" ht="60" customHeight="1">
      <c r="A40" s="1">
        <v>3121</v>
      </c>
      <c r="B40" t="s">
        <v>155</v>
      </c>
    </row>
    <row r="41" spans="1:2" ht="60" customHeight="1">
      <c r="A41" s="1">
        <v>3122</v>
      </c>
      <c r="B41" t="s">
        <v>156</v>
      </c>
    </row>
    <row r="42" spans="1:2" ht="60" customHeight="1">
      <c r="A42" s="1">
        <v>3130</v>
      </c>
      <c r="B42" t="s">
        <v>157</v>
      </c>
    </row>
    <row r="43" spans="1:2" ht="60" customHeight="1">
      <c r="A43" s="1">
        <v>3131</v>
      </c>
      <c r="B43" t="s">
        <v>158</v>
      </c>
    </row>
    <row r="44" spans="1:2" ht="60" customHeight="1">
      <c r="A44" s="1">
        <v>3132</v>
      </c>
      <c r="B44" t="s">
        <v>159</v>
      </c>
    </row>
    <row r="45" spans="1:2" ht="60" customHeight="1">
      <c r="A45" s="1">
        <v>3140</v>
      </c>
      <c r="B45" t="s">
        <v>160</v>
      </c>
    </row>
    <row r="46" spans="1:2" ht="60" customHeight="1">
      <c r="A46" s="1">
        <v>3141</v>
      </c>
      <c r="B46" t="s">
        <v>161</v>
      </c>
    </row>
    <row r="47" spans="1:2" ht="60" customHeight="1">
      <c r="A47" s="1">
        <v>3142</v>
      </c>
      <c r="B47" t="s">
        <v>162</v>
      </c>
    </row>
    <row r="48" spans="1:2" ht="60" customHeight="1">
      <c r="A48" s="1">
        <v>3143</v>
      </c>
      <c r="B48" t="s">
        <v>163</v>
      </c>
    </row>
    <row r="49" spans="1:2" ht="60" customHeight="1">
      <c r="A49" s="1">
        <v>3150</v>
      </c>
      <c r="B49" t="s">
        <v>164</v>
      </c>
    </row>
    <row r="50" spans="1:2" ht="60" customHeight="1">
      <c r="A50" s="1">
        <v>3160</v>
      </c>
      <c r="B50" t="s">
        <v>165</v>
      </c>
    </row>
    <row r="51" spans="1:2" ht="60" customHeight="1">
      <c r="A51" s="1">
        <v>3200</v>
      </c>
      <c r="B51" t="s">
        <v>166</v>
      </c>
    </row>
    <row r="52" spans="1:2" ht="60" customHeight="1">
      <c r="A52" s="1">
        <v>3210</v>
      </c>
      <c r="B52" t="s">
        <v>167</v>
      </c>
    </row>
    <row r="53" spans="1:2" ht="60" customHeight="1">
      <c r="A53" s="1">
        <v>3220</v>
      </c>
      <c r="B53" t="s">
        <v>168</v>
      </c>
    </row>
    <row r="54" spans="1:2" ht="60" customHeight="1">
      <c r="A54" s="1">
        <v>3230</v>
      </c>
      <c r="B54" t="s">
        <v>169</v>
      </c>
    </row>
    <row r="55" spans="1:2" ht="60" customHeight="1">
      <c r="A55" s="1">
        <v>3240</v>
      </c>
      <c r="B55" t="s">
        <v>170</v>
      </c>
    </row>
    <row r="56" spans="1:2" ht="60" customHeight="1">
      <c r="A56" s="1">
        <v>9000</v>
      </c>
      <c r="B56" t="s">
        <v>171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4.4453125" style="0" customWidth="1"/>
    <col min="2" max="2" width="14.4453125" style="0" customWidth="1"/>
  </cols>
  <sheetData>
    <row r="1" spans="1:2" ht="15">
      <c r="A1" t="s">
        <v>12</v>
      </c>
      <c r="B1" t="s">
        <v>172</v>
      </c>
    </row>
    <row r="2" spans="1:2" ht="15">
      <c r="A2" t="s">
        <v>173</v>
      </c>
      <c r="B2" t="s">
        <v>174</v>
      </c>
    </row>
    <row r="3" spans="1:2" ht="15">
      <c r="A3" t="s">
        <v>175</v>
      </c>
      <c r="B3" t="s">
        <v>176</v>
      </c>
    </row>
    <row r="4" spans="1:2" ht="15">
      <c r="A4" t="s">
        <v>177</v>
      </c>
      <c r="B4" t="s">
        <v>178</v>
      </c>
    </row>
    <row r="5" spans="1:2" ht="15">
      <c r="A5" t="s">
        <v>179</v>
      </c>
      <c r="B5" t="s">
        <v>180</v>
      </c>
    </row>
    <row r="6" spans="1:2" ht="15">
      <c r="A6" t="s">
        <v>181</v>
      </c>
      <c r="B6" t="s">
        <v>182</v>
      </c>
    </row>
    <row r="7" spans="1:2" ht="15">
      <c r="A7" t="s">
        <v>183</v>
      </c>
      <c r="B7" t="s">
        <v>184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Комп'ютер (к.303)</dc:creator>
  <cp:keywords/>
  <dc:description/>
  <cp:lastModifiedBy>3100-Alla</cp:lastModifiedBy>
  <cp:lastPrinted>2021-07-02T10:55:54Z</cp:lastPrinted>
  <dcterms:created xsi:type="dcterms:W3CDTF">2017-01-10T11:54:21Z</dcterms:created>
  <dcterms:modified xsi:type="dcterms:W3CDTF">2021-07-05T07:59:01Z</dcterms:modified>
  <cp:category/>
  <cp:version/>
  <cp:contentType/>
  <cp:contentStatus/>
  <cp:revision>6</cp:revision>
</cp:coreProperties>
</file>